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880" activeTab="0"/>
  </bookViews>
  <sheets>
    <sheet name="SAS-590-12" sheetId="1" r:id="rId1"/>
  </sheets>
  <externalReferences>
    <externalReference r:id="rId4"/>
  </externalReferences>
  <definedNames>
    <definedName name="AFData">'[1]Data'!$C$95:$CD$1094</definedName>
    <definedName name="_xlnm.Print_Titles" localSheetId="0">'SAS-590-12'!$2:$9</definedName>
    <definedName name="TABLE" localSheetId="0">'SAS-590-12'!$D$10:$G$88</definedName>
    <definedName name="TABLE_2" localSheetId="0">'SAS-590-12'!#REF!</definedName>
    <definedName name="TABLE_3" localSheetId="0">'SAS-590-12'!#REF!</definedName>
  </definedNames>
  <calcPr fullCalcOnLoad="1"/>
</workbook>
</file>

<file path=xl/sharedStrings.xml><?xml version="1.0" encoding="utf-8"?>
<sst xmlns="http://schemas.openxmlformats.org/spreadsheetml/2006/main" count="14" uniqueCount="14">
  <si>
    <t>Frequency (MHz)</t>
  </si>
  <si>
    <t>Gain (dBi)</t>
  </si>
  <si>
    <t>Gain (Numeric)</t>
  </si>
  <si>
    <t>Cable Attenuation</t>
  </si>
  <si>
    <t>Meter Antenna Distance</t>
  </si>
  <si>
    <t>Meter SAC-18G Cable</t>
  </si>
  <si>
    <t>Maximum power</t>
  </si>
  <si>
    <t>V/m, require field intensity</t>
  </si>
  <si>
    <t>Antenna Factor</t>
  </si>
  <si>
    <t>Total</t>
  </si>
  <si>
    <t>80% modulated</t>
  </si>
  <si>
    <t>SAS-590-12</t>
  </si>
  <si>
    <t>Required power calculation sheet</t>
  </si>
  <si>
    <t>Octave Horn Antenna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</si>
</sst>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8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right"/>
    </xf>
    <xf numFmtId="2" fontId="0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676275</xdr:colOff>
      <xdr:row>0</xdr:row>
      <xdr:rowOff>0</xdr:rowOff>
    </xdr:from>
    <xdr:to>
      <xdr:col>1</xdr:col>
      <xdr:colOff>438150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2387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</xdr:col>
      <xdr:colOff>257175</xdr:colOff>
      <xdr:row>0</xdr:row>
      <xdr:rowOff>0</xdr:rowOff>
    </xdr:from>
    <xdr:to>
      <xdr:col>5</xdr:col>
      <xdr:colOff>428625</xdr:colOff>
      <xdr:row>0</xdr:row>
      <xdr:rowOff>933450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19175" y="0"/>
          <a:ext cx="2933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A.H. Systems Inc.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9710 Cozycroft Ave. Chatsworth, CA 91311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Phone (818) 998-0223 Fax (818) 998-6892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E-mail:  sales@A.H.Systems.com
Web site:  http://www.AHSystems.com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ahsi\My%20Documents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0.00390625" style="0" customWidth="1"/>
    <col min="3" max="3" width="10.421875" style="0" bestFit="1" customWidth="1"/>
    <col min="4" max="4" width="10.8515625" style="0" customWidth="1"/>
    <col min="5" max="5" width="10.140625" style="0" customWidth="1"/>
    <col min="6" max="6" width="10.00390625" style="0" customWidth="1"/>
    <col min="7" max="7" width="9.7109375" style="0" customWidth="1"/>
    <col min="8" max="8" width="10.57421875" style="0" customWidth="1"/>
    <col min="9" max="10" width="11.28125" style="0" customWidth="1"/>
  </cols>
  <sheetData>
    <row r="1" ht="75.75" customHeight="1"/>
    <row r="2" spans="3:4" ht="18">
      <c r="C2" s="6"/>
      <c r="D2" s="11" t="s">
        <v>12</v>
      </c>
    </row>
    <row r="3" ht="12.75">
      <c r="C3" s="6"/>
    </row>
    <row r="4" spans="1:3" ht="12.75" customHeight="1">
      <c r="A4" s="6" t="s">
        <v>11</v>
      </c>
      <c r="B4" t="s">
        <v>13</v>
      </c>
      <c r="C4" s="6"/>
    </row>
    <row r="5" spans="1:3" ht="14.25" customHeight="1">
      <c r="A5" s="6">
        <v>150</v>
      </c>
      <c r="B5" t="s">
        <v>6</v>
      </c>
      <c r="C5" s="9"/>
    </row>
    <row r="6" spans="1:3" ht="13.5" customHeight="1">
      <c r="A6" s="6">
        <v>200</v>
      </c>
      <c r="B6" t="s">
        <v>7</v>
      </c>
      <c r="C6" s="6"/>
    </row>
    <row r="7" spans="1:2" ht="13.5" customHeight="1">
      <c r="A7" s="7">
        <v>1</v>
      </c>
      <c r="B7" t="s">
        <v>4</v>
      </c>
    </row>
    <row r="8" spans="1:2" ht="15" customHeight="1">
      <c r="A8" s="6">
        <v>3</v>
      </c>
      <c r="B8" t="s">
        <v>5</v>
      </c>
    </row>
    <row r="9" spans="1:10" ht="57" customHeight="1">
      <c r="A9" s="1" t="s">
        <v>0</v>
      </c>
      <c r="B9" s="1" t="s">
        <v>8</v>
      </c>
      <c r="C9" s="1" t="s">
        <v>3</v>
      </c>
      <c r="D9" s="8" t="s">
        <v>9</v>
      </c>
      <c r="E9" t="s">
        <v>1</v>
      </c>
      <c r="F9" s="1" t="s">
        <v>2</v>
      </c>
      <c r="G9" s="1" t="str">
        <f>"Watts required to produce "&amp;A6&amp;" V/m"</f>
        <v>Watts required to produce 200 V/m</v>
      </c>
      <c r="H9" t="s">
        <v>10</v>
      </c>
      <c r="I9" s="1"/>
      <c r="J9" s="1"/>
    </row>
    <row r="10" spans="1:10" ht="12.75">
      <c r="A10" s="12">
        <v>4000</v>
      </c>
      <c r="B10" s="13">
        <v>28.8007406570117</v>
      </c>
      <c r="C10" s="4">
        <f aca="true" t="shared" si="0" ref="C10:C41">(0.453*SQRT(A10/1000)/50*0.088*($A$8*39.37))+(0.453*SQRT(A10/1000)/50*0.285*($A$8*39.37))+(2.78*0.00008*SQRT(1.4)*(A10/1000)*($A$8*39.37))+(0.012*(A10/1000)*2)</f>
        <v>1.0185984203517229</v>
      </c>
      <c r="D10" s="4">
        <f>B10+C10</f>
        <v>29.819339077363423</v>
      </c>
      <c r="E10" s="3">
        <f aca="true" t="shared" si="1" ref="E10:E41">IF(A10&lt;&gt;"",10*(LOG10(F10)/LOG10(10)),"")</f>
        <v>12.441692460169612</v>
      </c>
      <c r="F10" s="3">
        <f>IF(A10&lt;&gt;"",POWER(9.73/(POWER(10,D10/20)*300/A10),2),"")</f>
        <v>17.545641281559146</v>
      </c>
      <c r="G10" s="10">
        <f aca="true" t="shared" si="2" ref="G10:G41">($A$6*$A$7)^2/(30*F10)</f>
        <v>75.99228275199584</v>
      </c>
      <c r="H10" s="3">
        <f>G10*3.24</f>
        <v>246.21499611646655</v>
      </c>
      <c r="I10" s="5"/>
      <c r="J10" s="4"/>
    </row>
    <row r="11" spans="1:10" ht="12.75">
      <c r="A11" s="12">
        <v>4100</v>
      </c>
      <c r="B11" s="13">
        <v>28.7925929616928</v>
      </c>
      <c r="C11" s="4">
        <f t="shared" si="0"/>
        <v>1.0340233187596957</v>
      </c>
      <c r="D11" s="4">
        <f aca="true" t="shared" si="3" ref="D11:D41">B11+C11</f>
        <v>29.826616280452498</v>
      </c>
      <c r="E11" s="3">
        <f t="shared" si="1"/>
        <v>12.648892564916</v>
      </c>
      <c r="F11" s="3">
        <f aca="true" t="shared" si="4" ref="F11:F50">IF(A11&lt;&gt;"",POWER(9.73/(POWER(10,D11/20)*300/A11),2),"")</f>
        <v>18.403026711657777</v>
      </c>
      <c r="G11" s="10">
        <f t="shared" si="2"/>
        <v>72.4518501344513</v>
      </c>
      <c r="H11" s="3">
        <f aca="true" t="shared" si="5" ref="H11:H50">G11*3.24</f>
        <v>234.74399443562226</v>
      </c>
      <c r="I11" s="5"/>
      <c r="J11" s="4"/>
    </row>
    <row r="12" spans="1:10" ht="12.75">
      <c r="A12" s="12">
        <v>4200</v>
      </c>
      <c r="B12" s="13">
        <v>29.3821705203056</v>
      </c>
      <c r="C12" s="4">
        <f t="shared" si="0"/>
        <v>1.0493279993953148</v>
      </c>
      <c r="D12" s="4">
        <f t="shared" si="3"/>
        <v>30.431498519700916</v>
      </c>
      <c r="E12" s="3">
        <f t="shared" si="1"/>
        <v>12.253318999230881</v>
      </c>
      <c r="F12" s="3">
        <f t="shared" si="4"/>
        <v>16.80087497222341</v>
      </c>
      <c r="G12" s="10">
        <f t="shared" si="2"/>
        <v>79.36094611368216</v>
      </c>
      <c r="H12" s="3">
        <f t="shared" si="5"/>
        <v>257.1294654083302</v>
      </c>
      <c r="I12" s="5"/>
      <c r="J12" s="4"/>
    </row>
    <row r="13" spans="1:10" ht="12.75">
      <c r="A13" s="12">
        <v>4300</v>
      </c>
      <c r="B13" s="13">
        <v>29.1833344264984</v>
      </c>
      <c r="C13" s="4">
        <f t="shared" si="0"/>
        <v>1.0645167311062704</v>
      </c>
      <c r="D13" s="4">
        <f t="shared" si="3"/>
        <v>30.24785115760467</v>
      </c>
      <c r="E13" s="3">
        <f t="shared" si="1"/>
        <v>12.641349664960849</v>
      </c>
      <c r="F13" s="3">
        <f t="shared" si="4"/>
        <v>18.371091764469316</v>
      </c>
      <c r="G13" s="10">
        <f t="shared" si="2"/>
        <v>72.57779507215092</v>
      </c>
      <c r="H13" s="3">
        <f t="shared" si="5"/>
        <v>235.152056033769</v>
      </c>
      <c r="I13" s="5"/>
      <c r="J13" s="4"/>
    </row>
    <row r="14" spans="1:10" ht="12.75">
      <c r="A14" s="12">
        <v>4400</v>
      </c>
      <c r="B14" s="13">
        <v>29.4164529618263</v>
      </c>
      <c r="C14" s="4">
        <f t="shared" si="0"/>
        <v>1.0795935359265696</v>
      </c>
      <c r="D14" s="4">
        <f t="shared" si="3"/>
        <v>30.49604649775287</v>
      </c>
      <c r="E14" s="3">
        <f t="shared" si="1"/>
        <v>12.59283874294466</v>
      </c>
      <c r="F14" s="3">
        <f t="shared" si="4"/>
        <v>18.167027529232023</v>
      </c>
      <c r="G14" s="10">
        <f t="shared" si="2"/>
        <v>73.39303753395576</v>
      </c>
      <c r="H14" s="3">
        <f t="shared" si="5"/>
        <v>237.79344161001669</v>
      </c>
      <c r="I14" s="5"/>
      <c r="J14" s="4"/>
    </row>
    <row r="15" spans="1:10" ht="12.75">
      <c r="A15" s="12">
        <v>4500</v>
      </c>
      <c r="B15" s="13">
        <v>29.0845665941238</v>
      </c>
      <c r="C15" s="4">
        <f t="shared" si="0"/>
        <v>1.0945622086043691</v>
      </c>
      <c r="D15" s="4">
        <f t="shared" si="3"/>
        <v>30.17912880272817</v>
      </c>
      <c r="E15" s="3">
        <f t="shared" si="1"/>
        <v>13.104953183752494</v>
      </c>
      <c r="F15" s="3">
        <f t="shared" si="4"/>
        <v>20.44067901159996</v>
      </c>
      <c r="G15" s="10">
        <f t="shared" si="2"/>
        <v>65.22940517664188</v>
      </c>
      <c r="H15" s="3">
        <f t="shared" si="5"/>
        <v>211.3432727723197</v>
      </c>
      <c r="I15" s="5"/>
      <c r="J15" s="4"/>
    </row>
    <row r="16" spans="1:10" ht="12.75">
      <c r="A16" s="12">
        <v>4600</v>
      </c>
      <c r="B16" s="13">
        <v>29.1693179823875</v>
      </c>
      <c r="C16" s="4">
        <f t="shared" si="0"/>
        <v>1.1094263341871262</v>
      </c>
      <c r="D16" s="4">
        <f t="shared" si="3"/>
        <v>30.278744316574628</v>
      </c>
      <c r="E16" s="3">
        <f t="shared" si="1"/>
        <v>13.19624402803064</v>
      </c>
      <c r="F16" s="3">
        <f t="shared" si="4"/>
        <v>20.874899956981455</v>
      </c>
      <c r="G16" s="10">
        <f t="shared" si="2"/>
        <v>63.8725615969915</v>
      </c>
      <c r="H16" s="3">
        <f t="shared" si="5"/>
        <v>206.9470995742525</v>
      </c>
      <c r="I16" s="5"/>
      <c r="J16" s="4"/>
    </row>
    <row r="17" spans="1:10" ht="12.75">
      <c r="A17" s="12">
        <v>4700</v>
      </c>
      <c r="B17" s="13">
        <v>28.8324869621277</v>
      </c>
      <c r="C17" s="4">
        <f t="shared" si="0"/>
        <v>1.124189303895182</v>
      </c>
      <c r="D17" s="4">
        <f t="shared" si="3"/>
        <v>29.956676266022882</v>
      </c>
      <c r="E17" s="3">
        <f t="shared" si="1"/>
        <v>13.705112603665253</v>
      </c>
      <c r="F17" s="3">
        <f t="shared" si="4"/>
        <v>23.469901145448553</v>
      </c>
      <c r="G17" s="10">
        <f t="shared" si="2"/>
        <v>56.810351482537136</v>
      </c>
      <c r="H17" s="3">
        <f t="shared" si="5"/>
        <v>184.06553880342034</v>
      </c>
      <c r="I17" s="5"/>
      <c r="J17" s="4"/>
    </row>
    <row r="18" spans="1:10" ht="12.75">
      <c r="A18" s="12">
        <v>4800</v>
      </c>
      <c r="B18" s="13">
        <v>29.1240105893135</v>
      </c>
      <c r="C18" s="4">
        <f t="shared" si="0"/>
        <v>1.1388543294830886</v>
      </c>
      <c r="D18" s="4">
        <f t="shared" si="3"/>
        <v>30.262864918796588</v>
      </c>
      <c r="E18" s="3">
        <f t="shared" si="1"/>
        <v>13.581791539688945</v>
      </c>
      <c r="F18" s="3">
        <f t="shared" si="4"/>
        <v>22.812829465096957</v>
      </c>
      <c r="G18" s="10">
        <f t="shared" si="2"/>
        <v>58.446644480172836</v>
      </c>
      <c r="H18" s="3">
        <f t="shared" si="5"/>
        <v>189.36712811576</v>
      </c>
      <c r="I18" s="4"/>
      <c r="J18" s="4"/>
    </row>
    <row r="19" spans="1:10" ht="12.75">
      <c r="A19" s="12">
        <v>4900</v>
      </c>
      <c r="B19" s="13">
        <v>29.0662480085373</v>
      </c>
      <c r="C19" s="4">
        <f t="shared" si="0"/>
        <v>1.1534244562611171</v>
      </c>
      <c r="D19" s="4">
        <f t="shared" si="3"/>
        <v>30.219672464798418</v>
      </c>
      <c r="E19" s="3">
        <f t="shared" si="1"/>
        <v>13.804080846745643</v>
      </c>
      <c r="F19" s="3">
        <f t="shared" si="4"/>
        <v>24.010880409705965</v>
      </c>
      <c r="G19" s="10">
        <f t="shared" si="2"/>
        <v>55.530380834946705</v>
      </c>
      <c r="H19" s="3">
        <f t="shared" si="5"/>
        <v>179.91843390522735</v>
      </c>
      <c r="I19" s="4"/>
      <c r="J19" s="4"/>
    </row>
    <row r="20" spans="1:10" ht="12.75">
      <c r="A20" s="12">
        <v>5000</v>
      </c>
      <c r="B20" s="13">
        <v>29.4456108485222</v>
      </c>
      <c r="C20" s="4">
        <f t="shared" si="0"/>
        <v>1.167902574926634</v>
      </c>
      <c r="D20" s="4">
        <f t="shared" si="3"/>
        <v>30.613513423448836</v>
      </c>
      <c r="E20" s="3">
        <f t="shared" si="1"/>
        <v>13.585718374245326</v>
      </c>
      <c r="F20" s="3">
        <f t="shared" si="4"/>
        <v>22.833465858731405</v>
      </c>
      <c r="G20" s="10">
        <f t="shared" si="2"/>
        <v>58.393821664330176</v>
      </c>
      <c r="H20" s="3">
        <f t="shared" si="5"/>
        <v>189.1959821924298</v>
      </c>
      <c r="I20" s="4"/>
      <c r="J20" s="4"/>
    </row>
    <row r="21" spans="1:10" ht="12.75">
      <c r="A21" s="12">
        <v>5100</v>
      </c>
      <c r="B21" s="13">
        <v>29.1029970355988</v>
      </c>
      <c r="C21" s="4">
        <f t="shared" si="0"/>
        <v>1.1822914323356464</v>
      </c>
      <c r="D21" s="4">
        <f t="shared" si="3"/>
        <v>30.285288467934446</v>
      </c>
      <c r="E21" s="3">
        <f t="shared" si="1"/>
        <v>14.085946764998067</v>
      </c>
      <c r="F21" s="3">
        <f t="shared" si="4"/>
        <v>25.620917409971597</v>
      </c>
      <c r="G21" s="10">
        <f t="shared" si="2"/>
        <v>52.04081149781168</v>
      </c>
      <c r="H21" s="3">
        <f t="shared" si="5"/>
        <v>168.61222925290986</v>
      </c>
      <c r="I21" s="4"/>
      <c r="J21" s="4"/>
    </row>
    <row r="22" spans="1:10" ht="12.75">
      <c r="A22" s="12">
        <v>5200</v>
      </c>
      <c r="B22" s="13">
        <v>29.1555143532753</v>
      </c>
      <c r="C22" s="4">
        <f t="shared" si="0"/>
        <v>1.1965936413282952</v>
      </c>
      <c r="D22" s="4">
        <f t="shared" si="3"/>
        <v>30.352107994603596</v>
      </c>
      <c r="E22" s="3">
        <f t="shared" si="1"/>
        <v>14.187790589066175</v>
      </c>
      <c r="F22" s="3">
        <f t="shared" si="4"/>
        <v>26.228838493426775</v>
      </c>
      <c r="G22" s="10">
        <f t="shared" si="2"/>
        <v>50.83463126540967</v>
      </c>
      <c r="H22" s="3">
        <f t="shared" si="5"/>
        <v>164.70420529992734</v>
      </c>
      <c r="I22" s="4"/>
      <c r="J22" s="4"/>
    </row>
    <row r="23" spans="1:10" ht="12.75">
      <c r="A23" s="12">
        <v>5300</v>
      </c>
      <c r="B23" s="13">
        <v>29.4974347635269</v>
      </c>
      <c r="C23" s="4">
        <f t="shared" si="0"/>
        <v>1.2108116897079089</v>
      </c>
      <c r="D23" s="4">
        <f t="shared" si="3"/>
        <v>30.70824645323481</v>
      </c>
      <c r="E23" s="3">
        <f t="shared" si="1"/>
        <v>13.997102649754758</v>
      </c>
      <c r="F23" s="3">
        <f t="shared" si="4"/>
        <v>25.102112115949232</v>
      </c>
      <c r="G23" s="10">
        <f t="shared" si="2"/>
        <v>53.11638029399796</v>
      </c>
      <c r="H23" s="3">
        <f t="shared" si="5"/>
        <v>172.0970721525534</v>
      </c>
      <c r="I23" s="4"/>
      <c r="J23" s="4"/>
    </row>
    <row r="24" spans="1:10" ht="12.75">
      <c r="A24" s="12">
        <v>5400</v>
      </c>
      <c r="B24" s="13">
        <v>29.4861564429283</v>
      </c>
      <c r="C24" s="4">
        <f t="shared" si="0"/>
        <v>1.224947948461074</v>
      </c>
      <c r="D24" s="4">
        <f t="shared" si="3"/>
        <v>30.711104391389377</v>
      </c>
      <c r="E24" s="3">
        <f t="shared" si="1"/>
        <v>14.15660251604378</v>
      </c>
      <c r="F24" s="3">
        <f t="shared" si="4"/>
        <v>26.041155544078098</v>
      </c>
      <c r="G24" s="10">
        <f t="shared" si="2"/>
        <v>51.201004927622755</v>
      </c>
      <c r="H24" s="3">
        <f t="shared" si="5"/>
        <v>165.89125596549775</v>
      </c>
      <c r="I24" s="4"/>
      <c r="J24" s="4"/>
    </row>
    <row r="25" spans="1:10" ht="12.75">
      <c r="A25" s="12">
        <v>5500</v>
      </c>
      <c r="B25" s="13">
        <v>29.3884426742554</v>
      </c>
      <c r="C25" s="4">
        <f t="shared" si="0"/>
        <v>1.2390046792956864</v>
      </c>
      <c r="D25" s="4">
        <f t="shared" si="3"/>
        <v>30.627447353551087</v>
      </c>
      <c r="E25" s="3">
        <f t="shared" si="1"/>
        <v>14.399638147307574</v>
      </c>
      <c r="F25" s="3">
        <f t="shared" si="4"/>
        <v>27.53999231494681</v>
      </c>
      <c r="G25" s="10">
        <f t="shared" si="2"/>
        <v>48.41444100947304</v>
      </c>
      <c r="H25" s="3">
        <f t="shared" si="5"/>
        <v>156.86278887069264</v>
      </c>
      <c r="I25" s="4"/>
      <c r="J25" s="4"/>
    </row>
    <row r="26" spans="1:10" ht="12.75">
      <c r="A26" s="12">
        <v>5600</v>
      </c>
      <c r="B26" s="13">
        <v>29.5303301716804</v>
      </c>
      <c r="C26" s="4">
        <f t="shared" si="0"/>
        <v>1.2529840415649058</v>
      </c>
      <c r="D26" s="4">
        <f t="shared" si="3"/>
        <v>30.783314213245305</v>
      </c>
      <c r="E26" s="3">
        <f t="shared" si="1"/>
        <v>14.400278037852495</v>
      </c>
      <c r="F26" s="3">
        <f t="shared" si="4"/>
        <v>27.54405036305593</v>
      </c>
      <c r="G26" s="10">
        <f t="shared" si="2"/>
        <v>48.4073081394629</v>
      </c>
      <c r="H26" s="3">
        <f t="shared" si="5"/>
        <v>156.8396783718598</v>
      </c>
      <c r="I26" s="4"/>
      <c r="J26" s="4"/>
    </row>
    <row r="27" spans="1:10" ht="12.75">
      <c r="A27" s="12">
        <v>5700</v>
      </c>
      <c r="B27" s="13">
        <v>29.2853291051865</v>
      </c>
      <c r="C27" s="4">
        <f t="shared" si="0"/>
        <v>1.2668880986370594</v>
      </c>
      <c r="D27" s="4">
        <f t="shared" si="3"/>
        <v>30.55221720382356</v>
      </c>
      <c r="E27" s="3">
        <f t="shared" si="1"/>
        <v>14.785111620600057</v>
      </c>
      <c r="F27" s="3">
        <f t="shared" si="4"/>
        <v>30.096165198179836</v>
      </c>
      <c r="G27" s="10">
        <f t="shared" si="2"/>
        <v>44.302432703750945</v>
      </c>
      <c r="H27" s="3">
        <f t="shared" si="5"/>
        <v>143.53988196015308</v>
      </c>
      <c r="I27" s="4"/>
      <c r="J27" s="4"/>
    </row>
    <row r="28" spans="1:10" ht="12.75">
      <c r="A28" s="12">
        <v>5800</v>
      </c>
      <c r="B28" s="13">
        <v>29.4362480273247</v>
      </c>
      <c r="C28" s="4">
        <f t="shared" si="0"/>
        <v>1.280718823764754</v>
      </c>
      <c r="D28" s="4">
        <f t="shared" si="3"/>
        <v>30.716966851089456</v>
      </c>
      <c r="E28" s="3">
        <f t="shared" si="1"/>
        <v>14.771424731143075</v>
      </c>
      <c r="F28" s="3">
        <f t="shared" si="4"/>
        <v>30.001465750582124</v>
      </c>
      <c r="G28" s="10">
        <f t="shared" si="2"/>
        <v>44.442273068190424</v>
      </c>
      <c r="H28" s="3">
        <f t="shared" si="5"/>
        <v>143.992964740937</v>
      </c>
      <c r="I28" s="4"/>
      <c r="J28" s="4"/>
    </row>
    <row r="29" spans="1:10" ht="12.75">
      <c r="A29" s="12">
        <v>5900</v>
      </c>
      <c r="B29" s="13">
        <v>29.1464440929413</v>
      </c>
      <c r="C29" s="4">
        <f t="shared" si="0"/>
        <v>1.2944781055004777</v>
      </c>
      <c r="D29" s="4">
        <f t="shared" si="3"/>
        <v>30.44092219844178</v>
      </c>
      <c r="E29" s="3">
        <f t="shared" si="1"/>
        <v>15.195949745374893</v>
      </c>
      <c r="F29" s="3">
        <f t="shared" si="4"/>
        <v>33.08224507033447</v>
      </c>
      <c r="G29" s="10">
        <f t="shared" si="2"/>
        <v>40.30359277306003</v>
      </c>
      <c r="H29" s="3">
        <f t="shared" si="5"/>
        <v>130.58364058471452</v>
      </c>
      <c r="I29" s="4"/>
      <c r="J29" s="4"/>
    </row>
    <row r="30" spans="1:10" ht="12.75">
      <c r="A30" s="12">
        <v>6000</v>
      </c>
      <c r="B30" s="13">
        <v>29.5852973999977</v>
      </c>
      <c r="C30" s="4">
        <f t="shared" si="0"/>
        <v>1.308167752700811</v>
      </c>
      <c r="D30" s="4">
        <f t="shared" si="3"/>
        <v>30.89346515269851</v>
      </c>
      <c r="E30" s="3">
        <f t="shared" si="1"/>
        <v>14.889391565948152</v>
      </c>
      <c r="F30" s="3">
        <f t="shared" si="4"/>
        <v>30.827560347596968</v>
      </c>
      <c r="G30" s="10">
        <f t="shared" si="2"/>
        <v>43.25134127706825</v>
      </c>
      <c r="H30" s="3">
        <f t="shared" si="5"/>
        <v>140.13434573770112</v>
      </c>
      <c r="I30" s="4"/>
      <c r="J30" s="4"/>
    </row>
    <row r="31" spans="1:10" ht="12.75">
      <c r="A31" s="12">
        <v>6100</v>
      </c>
      <c r="B31" s="13">
        <v>29.5735129671097</v>
      </c>
      <c r="C31" s="4">
        <f t="shared" si="0"/>
        <v>1.3217894991568035</v>
      </c>
      <c r="D31" s="4">
        <f t="shared" si="3"/>
        <v>30.895302466266504</v>
      </c>
      <c r="E31" s="3">
        <f t="shared" si="1"/>
        <v>15.031125944922621</v>
      </c>
      <c r="F31" s="3">
        <f t="shared" si="4"/>
        <v>31.850231587011315</v>
      </c>
      <c r="G31" s="10">
        <f t="shared" si="2"/>
        <v>41.86259461538965</v>
      </c>
      <c r="H31" s="3">
        <f t="shared" si="5"/>
        <v>135.6348065538625</v>
      </c>
      <c r="I31" s="4"/>
      <c r="J31" s="4"/>
    </row>
    <row r="32" spans="1:10" ht="12.75">
      <c r="A32" s="12">
        <v>6200</v>
      </c>
      <c r="B32" s="13">
        <v>29.34203980093</v>
      </c>
      <c r="C32" s="4">
        <f t="shared" si="0"/>
        <v>1.3353450078840936</v>
      </c>
      <c r="D32" s="4">
        <f t="shared" si="3"/>
        <v>30.677384808814093</v>
      </c>
      <c r="E32" s="3">
        <f t="shared" si="1"/>
        <v>15.390280692124774</v>
      </c>
      <c r="F32" s="3">
        <f t="shared" si="4"/>
        <v>34.59617372161372</v>
      </c>
      <c r="G32" s="10">
        <f t="shared" si="2"/>
        <v>38.53990744937041</v>
      </c>
      <c r="H32" s="3">
        <f t="shared" si="5"/>
        <v>124.86930013596015</v>
      </c>
      <c r="I32" s="4"/>
      <c r="J32" s="4"/>
    </row>
    <row r="33" spans="1:10" ht="12.75">
      <c r="A33" s="12">
        <v>6300</v>
      </c>
      <c r="B33" s="13">
        <v>29.4698386940002</v>
      </c>
      <c r="C33" s="4">
        <f t="shared" si="0"/>
        <v>1.3488358751028464</v>
      </c>
      <c r="D33" s="4">
        <f t="shared" si="3"/>
        <v>30.818674569103045</v>
      </c>
      <c r="E33" s="3">
        <f t="shared" si="1"/>
        <v>15.387968130942376</v>
      </c>
      <c r="F33" s="3">
        <f t="shared" si="4"/>
        <v>34.57775661651339</v>
      </c>
      <c r="G33" s="10">
        <f t="shared" si="2"/>
        <v>38.56043490966588</v>
      </c>
      <c r="H33" s="3">
        <f t="shared" si="5"/>
        <v>124.93580910731745</v>
      </c>
      <c r="I33" s="4"/>
      <c r="J33" s="4"/>
    </row>
    <row r="34" spans="1:10" ht="12.75">
      <c r="A34" s="12">
        <v>6400</v>
      </c>
      <c r="B34" s="13">
        <v>29.6122038311958</v>
      </c>
      <c r="C34" s="4">
        <f t="shared" si="0"/>
        <v>1.3622636339344785</v>
      </c>
      <c r="D34" s="4">
        <f t="shared" si="3"/>
        <v>30.974467465130278</v>
      </c>
      <c r="E34" s="3">
        <f t="shared" si="1"/>
        <v>15.368963725521255</v>
      </c>
      <c r="F34" s="3">
        <f t="shared" si="4"/>
        <v>34.426777487829746</v>
      </c>
      <c r="G34" s="10">
        <f t="shared" si="2"/>
        <v>38.7295422525295</v>
      </c>
      <c r="H34" s="3">
        <f t="shared" si="5"/>
        <v>125.48371689819558</v>
      </c>
      <c r="I34" s="4"/>
      <c r="J34" s="4"/>
    </row>
    <row r="35" spans="1:10" ht="12.75">
      <c r="A35" s="12">
        <v>6500</v>
      </c>
      <c r="B35" s="13">
        <v>29.1193229703903</v>
      </c>
      <c r="C35" s="4">
        <f t="shared" si="0"/>
        <v>1.3756297578394265</v>
      </c>
      <c r="D35" s="4">
        <f t="shared" si="3"/>
        <v>30.494952728229727</v>
      </c>
      <c r="E35" s="3">
        <f t="shared" si="1"/>
        <v>15.983146115601174</v>
      </c>
      <c r="F35" s="3">
        <f t="shared" si="4"/>
        <v>39.65652099501278</v>
      </c>
      <c r="G35" s="10">
        <f t="shared" si="2"/>
        <v>33.622044997366615</v>
      </c>
      <c r="H35" s="3">
        <f t="shared" si="5"/>
        <v>108.93542579146784</v>
      </c>
      <c r="I35" s="4"/>
      <c r="J35" s="4"/>
    </row>
    <row r="36" spans="1:10" ht="12.75">
      <c r="A36" s="12">
        <v>6600</v>
      </c>
      <c r="B36" s="13">
        <v>29.3524219004631</v>
      </c>
      <c r="C36" s="4">
        <f t="shared" si="0"/>
        <v>1.3889356638177883</v>
      </c>
      <c r="D36" s="4">
        <f t="shared" si="3"/>
        <v>30.74135756428089</v>
      </c>
      <c r="E36" s="3">
        <f t="shared" si="1"/>
        <v>15.86935285753027</v>
      </c>
      <c r="F36" s="3">
        <f t="shared" si="4"/>
        <v>38.63094087767205</v>
      </c>
      <c r="G36" s="10">
        <f t="shared" si="2"/>
        <v>34.514648182021745</v>
      </c>
      <c r="H36" s="3">
        <f t="shared" si="5"/>
        <v>111.82746010975046</v>
      </c>
      <c r="I36" s="4"/>
      <c r="J36" s="4"/>
    </row>
    <row r="37" spans="1:10" ht="12.75">
      <c r="A37" s="12">
        <v>6700</v>
      </c>
      <c r="B37" s="13">
        <v>29.507856067276</v>
      </c>
      <c r="C37" s="4">
        <f t="shared" si="0"/>
        <v>1.402182715392525</v>
      </c>
      <c r="D37" s="4">
        <f t="shared" si="3"/>
        <v>30.910038782668522</v>
      </c>
      <c r="E37" s="3">
        <f t="shared" si="1"/>
        <v>15.83128898232179</v>
      </c>
      <c r="F37" s="3">
        <f t="shared" si="4"/>
        <v>38.29383822375784</v>
      </c>
      <c r="G37" s="10">
        <f t="shared" si="2"/>
        <v>34.818482429011816</v>
      </c>
      <c r="H37" s="3">
        <f t="shared" si="5"/>
        <v>112.81188306999829</v>
      </c>
      <c r="I37" s="4"/>
      <c r="J37" s="4"/>
    </row>
    <row r="38" spans="1:10" ht="12.75">
      <c r="A38" s="12">
        <v>6800</v>
      </c>
      <c r="B38" s="13">
        <v>29.4834606957436</v>
      </c>
      <c r="C38" s="4">
        <f t="shared" si="0"/>
        <v>1.415372225393013</v>
      </c>
      <c r="D38" s="4">
        <f t="shared" si="3"/>
        <v>30.898832921136613</v>
      </c>
      <c r="E38" s="3">
        <f t="shared" si="1"/>
        <v>15.971177043961903</v>
      </c>
      <c r="F38" s="3">
        <f t="shared" si="4"/>
        <v>39.547378858637146</v>
      </c>
      <c r="G38" s="10">
        <f t="shared" si="2"/>
        <v>33.7148345051984</v>
      </c>
      <c r="H38" s="3">
        <f t="shared" si="5"/>
        <v>109.23606379684281</v>
      </c>
      <c r="I38" s="4"/>
      <c r="J38" s="4"/>
    </row>
    <row r="39" spans="1:10" ht="12.75">
      <c r="A39" s="12">
        <v>6900</v>
      </c>
      <c r="B39" s="13">
        <v>29.7128254236221</v>
      </c>
      <c r="C39" s="4">
        <f t="shared" si="0"/>
        <v>1.4285054585550383</v>
      </c>
      <c r="D39" s="4">
        <f t="shared" si="3"/>
        <v>31.141330882177137</v>
      </c>
      <c r="E39" s="3">
        <f t="shared" si="1"/>
        <v>15.855482643541754</v>
      </c>
      <c r="F39" s="3">
        <f t="shared" si="4"/>
        <v>38.50776070466827</v>
      </c>
      <c r="G39" s="10">
        <f t="shared" si="2"/>
        <v>34.62505502615981</v>
      </c>
      <c r="H39" s="3">
        <f t="shared" si="5"/>
        <v>112.18517828475778</v>
      </c>
      <c r="I39" s="4"/>
      <c r="J39" s="4"/>
    </row>
    <row r="40" spans="1:10" ht="12.75">
      <c r="A40" s="12">
        <v>7000</v>
      </c>
      <c r="B40" s="13">
        <v>29.4930954001427</v>
      </c>
      <c r="C40" s="4">
        <f t="shared" si="0"/>
        <v>1.4415836339518129</v>
      </c>
      <c r="D40" s="4">
        <f t="shared" si="3"/>
        <v>30.93467903409451</v>
      </c>
      <c r="E40" s="3">
        <f t="shared" si="1"/>
        <v>16.18711347716441</v>
      </c>
      <c r="F40" s="3">
        <f t="shared" si="4"/>
        <v>41.563426883016916</v>
      </c>
      <c r="G40" s="10">
        <f t="shared" si="2"/>
        <v>32.079485098427774</v>
      </c>
      <c r="H40" s="3">
        <f t="shared" si="5"/>
        <v>103.937531718906</v>
      </c>
      <c r="I40" s="4"/>
      <c r="J40" s="4"/>
    </row>
    <row r="41" spans="1:10" ht="12.75">
      <c r="A41" s="12">
        <v>7100</v>
      </c>
      <c r="B41" s="13">
        <v>29.6532929901123</v>
      </c>
      <c r="C41" s="4">
        <f t="shared" si="0"/>
        <v>1.454607927269243</v>
      </c>
      <c r="D41" s="4">
        <f t="shared" si="3"/>
        <v>31.107900917381542</v>
      </c>
      <c r="E41" s="3">
        <f t="shared" si="1"/>
        <v>16.137097767973753</v>
      </c>
      <c r="F41" s="3">
        <f t="shared" si="4"/>
        <v>41.08750564879399</v>
      </c>
      <c r="G41" s="10">
        <f t="shared" si="2"/>
        <v>32.451065409770614</v>
      </c>
      <c r="H41" s="3">
        <f t="shared" si="5"/>
        <v>105.14145192765679</v>
      </c>
      <c r="I41" s="4"/>
      <c r="J41" s="4"/>
    </row>
    <row r="42" spans="1:10" ht="12.75">
      <c r="A42" s="12">
        <v>7200</v>
      </c>
      <c r="B42" s="13">
        <v>29.7339776616096</v>
      </c>
      <c r="C42" s="4">
        <f aca="true" t="shared" si="6" ref="C42:C50">(0.453*SQRT(A42/1000)/50*0.088*($A$8*39.37))+(0.453*SQRT(A42/1000)/50*0.285*($A$8*39.37))+(2.78*0.00008*SQRT(1.4)*(A42/1000)*($A$8*39.37))+(0.012*(A42/1000)*2)</f>
        <v>1.4675794729374778</v>
      </c>
      <c r="D42" s="4">
        <f aca="true" t="shared" si="7" ref="D42:D50">B42+C42</f>
        <v>31.201557134547077</v>
      </c>
      <c r="E42" s="3">
        <f aca="true" t="shared" si="8" ref="E42:E50">IF(A42&lt;&gt;"",10*(LOG10(F42)/LOG10(10)),"")</f>
        <v>16.164924505052078</v>
      </c>
      <c r="F42" s="3">
        <f t="shared" si="4"/>
        <v>41.35161259878548</v>
      </c>
      <c r="G42" s="10">
        <f aca="true" t="shared" si="9" ref="G42:G50">($A$6*$A$7)^2/(30*F42)</f>
        <v>32.243805006349234</v>
      </c>
      <c r="H42" s="3">
        <f t="shared" si="5"/>
        <v>104.46992822057153</v>
      </c>
      <c r="I42" s="4"/>
      <c r="J42" s="4"/>
    </row>
    <row r="43" spans="1:10" ht="12.75">
      <c r="A43" s="12">
        <v>7300</v>
      </c>
      <c r="B43" s="13">
        <v>29.8965913228989</v>
      </c>
      <c r="C43" s="4">
        <f t="shared" si="6"/>
        <v>1.480499366129679</v>
      </c>
      <c r="D43" s="4">
        <f t="shared" si="7"/>
        <v>31.377090689028577</v>
      </c>
      <c r="E43" s="3">
        <f t="shared" si="8"/>
        <v>16.109198224354326</v>
      </c>
      <c r="F43" s="3">
        <f t="shared" si="4"/>
        <v>40.82440111356013</v>
      </c>
      <c r="G43" s="10">
        <f t="shared" si="9"/>
        <v>32.660205586958554</v>
      </c>
      <c r="H43" s="3">
        <f t="shared" si="5"/>
        <v>105.81906610174572</v>
      </c>
      <c r="I43" s="4"/>
      <c r="J43" s="4"/>
    </row>
    <row r="44" spans="1:10" ht="12.75">
      <c r="A44" s="12">
        <v>7400</v>
      </c>
      <c r="B44" s="13">
        <v>29.7508473116875</v>
      </c>
      <c r="C44" s="4">
        <f t="shared" si="6"/>
        <v>1.4933686646379838</v>
      </c>
      <c r="D44" s="4">
        <f t="shared" si="7"/>
        <v>31.244215976325485</v>
      </c>
      <c r="E44" s="3">
        <f t="shared" si="8"/>
        <v>16.360250129267822</v>
      </c>
      <c r="F44" s="3">
        <f t="shared" si="4"/>
        <v>43.25387421236488</v>
      </c>
      <c r="G44" s="10">
        <f t="shared" si="9"/>
        <v>30.82575509391426</v>
      </c>
      <c r="H44" s="3">
        <f t="shared" si="5"/>
        <v>99.87544650428221</v>
      </c>
      <c r="I44" s="4"/>
      <c r="J44" s="4"/>
    </row>
    <row r="45" spans="1:10" ht="12.75">
      <c r="A45" s="12">
        <v>7500</v>
      </c>
      <c r="B45" s="13">
        <v>29.3506884273529</v>
      </c>
      <c r="C45" s="4">
        <f t="shared" si="6"/>
        <v>1.506188390635757</v>
      </c>
      <c r="D45" s="4">
        <f t="shared" si="7"/>
        <v>30.856876817988656</v>
      </c>
      <c r="E45" s="3">
        <f t="shared" si="8"/>
        <v>16.86418016081913</v>
      </c>
      <c r="F45" s="3">
        <f t="shared" si="4"/>
        <v>48.575582375155506</v>
      </c>
      <c r="G45" s="10">
        <f t="shared" si="9"/>
        <v>27.448632999102873</v>
      </c>
      <c r="H45" s="3">
        <f t="shared" si="5"/>
        <v>88.93357091709332</v>
      </c>
      <c r="I45" s="4"/>
      <c r="J45" s="4"/>
    </row>
    <row r="46" spans="1:10" ht="12.75">
      <c r="A46" s="12">
        <v>7600</v>
      </c>
      <c r="B46" s="13">
        <v>29.9514378342629</v>
      </c>
      <c r="C46" s="4">
        <f t="shared" si="6"/>
        <v>1.518959532334446</v>
      </c>
      <c r="D46" s="4">
        <f t="shared" si="7"/>
        <v>31.470397366597346</v>
      </c>
      <c r="E46" s="3">
        <f t="shared" si="8"/>
        <v>16.365706189992274</v>
      </c>
      <c r="F46" s="3">
        <f t="shared" si="4"/>
        <v>43.30824839335685</v>
      </c>
      <c r="G46" s="10">
        <f t="shared" si="9"/>
        <v>30.787052877849856</v>
      </c>
      <c r="H46" s="3">
        <f t="shared" si="5"/>
        <v>99.75005132423354</v>
      </c>
      <c r="I46" s="4"/>
      <c r="J46" s="4"/>
    </row>
    <row r="47" spans="1:10" ht="12.75">
      <c r="A47" s="12">
        <v>7700</v>
      </c>
      <c r="B47" s="13">
        <v>29.6012713518143</v>
      </c>
      <c r="C47" s="4">
        <f t="shared" si="6"/>
        <v>1.531683045542644</v>
      </c>
      <c r="D47" s="4">
        <f t="shared" si="7"/>
        <v>31.132954397356944</v>
      </c>
      <c r="E47" s="3">
        <f t="shared" si="8"/>
        <v>16.816691817066477</v>
      </c>
      <c r="F47" s="3">
        <f t="shared" si="4"/>
        <v>48.047321466334466</v>
      </c>
      <c r="G47" s="10">
        <f t="shared" si="9"/>
        <v>27.750419641343917</v>
      </c>
      <c r="H47" s="3">
        <f t="shared" si="5"/>
        <v>89.9113596379543</v>
      </c>
      <c r="I47" s="4"/>
      <c r="J47" s="4"/>
    </row>
    <row r="48" spans="1:10" ht="12.75">
      <c r="A48" s="12">
        <v>7800</v>
      </c>
      <c r="B48" s="13">
        <v>30.1144255843163</v>
      </c>
      <c r="C48" s="4">
        <f t="shared" si="6"/>
        <v>1.5443598551343205</v>
      </c>
      <c r="D48" s="4">
        <f t="shared" si="7"/>
        <v>31.65878543945062</v>
      </c>
      <c r="E48" s="3">
        <f t="shared" si="8"/>
        <v>16.402938325332773</v>
      </c>
      <c r="F48" s="3">
        <f t="shared" si="4"/>
        <v>43.68112676129761</v>
      </c>
      <c r="G48" s="10">
        <f t="shared" si="9"/>
        <v>30.524243127233028</v>
      </c>
      <c r="H48" s="3">
        <f t="shared" si="5"/>
        <v>98.89854773223502</v>
      </c>
      <c r="I48" s="4"/>
      <c r="J48" s="4"/>
    </row>
    <row r="49" spans="1:10" ht="12.75">
      <c r="A49" s="12">
        <v>7900</v>
      </c>
      <c r="B49" s="13">
        <v>30.4626985313416</v>
      </c>
      <c r="C49" s="4">
        <f t="shared" si="6"/>
        <v>1.5569908564326116</v>
      </c>
      <c r="D49" s="4">
        <f t="shared" si="7"/>
        <v>32.019689387774214</v>
      </c>
      <c r="E49" s="3">
        <f t="shared" si="8"/>
        <v>16.152684149008397</v>
      </c>
      <c r="F49" s="3">
        <f t="shared" si="4"/>
        <v>41.23522939298323</v>
      </c>
      <c r="G49" s="10">
        <f t="shared" si="9"/>
        <v>32.3348106209449</v>
      </c>
      <c r="H49" s="3">
        <f t="shared" si="5"/>
        <v>104.76478641186148</v>
      </c>
      <c r="I49" s="4"/>
      <c r="J49" s="4"/>
    </row>
    <row r="50" spans="1:10" ht="12.75">
      <c r="A50" s="12">
        <v>8000</v>
      </c>
      <c r="B50" s="13">
        <v>30.4148394233386</v>
      </c>
      <c r="C50" s="4">
        <f t="shared" si="6"/>
        <v>1.5695769165150204</v>
      </c>
      <c r="D50" s="4">
        <f t="shared" si="7"/>
        <v>31.98441633985362</v>
      </c>
      <c r="E50" s="3">
        <f t="shared" si="8"/>
        <v>16.297215110959037</v>
      </c>
      <c r="F50" s="3">
        <f t="shared" si="4"/>
        <v>42.63060647591818</v>
      </c>
      <c r="G50" s="10">
        <f t="shared" si="9"/>
        <v>31.276433613172426</v>
      </c>
      <c r="H50" s="3">
        <f t="shared" si="5"/>
        <v>101.33564490667867</v>
      </c>
      <c r="I50" s="4"/>
      <c r="J50" s="2"/>
    </row>
    <row r="51" spans="1:10" ht="12.75">
      <c r="A51" s="2"/>
      <c r="B51" s="2"/>
      <c r="C51" s="2"/>
      <c r="D51" s="2"/>
      <c r="E51" s="3"/>
      <c r="F51" s="3"/>
      <c r="G51" s="4"/>
      <c r="H51" s="4"/>
      <c r="I51" s="4"/>
      <c r="J51" s="2"/>
    </row>
    <row r="52" spans="1:10" ht="12.75">
      <c r="A52" s="2"/>
      <c r="B52" s="2"/>
      <c r="C52" s="2"/>
      <c r="D52" s="2"/>
      <c r="E52" s="3"/>
      <c r="F52" s="3"/>
      <c r="G52" s="4"/>
      <c r="H52" s="4"/>
      <c r="I52" s="4"/>
      <c r="J52" s="2"/>
    </row>
    <row r="53" spans="1:10" ht="12.75">
      <c r="A53" s="2"/>
      <c r="B53" s="2"/>
      <c r="C53" s="2"/>
      <c r="D53" s="2"/>
      <c r="E53" s="3"/>
      <c r="F53" s="3"/>
      <c r="G53" s="4"/>
      <c r="H53" s="4"/>
      <c r="I53" s="4"/>
      <c r="J53" s="2"/>
    </row>
    <row r="54" spans="1:10" ht="12.75">
      <c r="A54" s="2"/>
      <c r="B54" s="2"/>
      <c r="C54" s="2"/>
      <c r="D54" s="2"/>
      <c r="E54" s="3"/>
      <c r="F54" s="3"/>
      <c r="G54" s="4"/>
      <c r="H54" s="4"/>
      <c r="I54" s="4"/>
      <c r="J54" s="2"/>
    </row>
    <row r="55" spans="1:10" ht="12.75">
      <c r="A55" s="2"/>
      <c r="B55" s="2"/>
      <c r="C55" s="2"/>
      <c r="D55" s="2"/>
      <c r="E55" s="3"/>
      <c r="F55" s="3"/>
      <c r="G55" s="4"/>
      <c r="H55" s="4"/>
      <c r="I55" s="4"/>
      <c r="J55" s="2"/>
    </row>
    <row r="56" spans="1:10" ht="12.75">
      <c r="A56" s="2"/>
      <c r="B56" s="2"/>
      <c r="C56" s="2"/>
      <c r="D56" s="2"/>
      <c r="E56" s="3"/>
      <c r="F56" s="3"/>
      <c r="G56" s="4"/>
      <c r="H56" s="4"/>
      <c r="I56" s="4"/>
      <c r="J56" s="2"/>
    </row>
    <row r="57" spans="1:10" ht="12.75">
      <c r="A57" s="2"/>
      <c r="B57" s="2"/>
      <c r="C57" s="2"/>
      <c r="D57" s="2"/>
      <c r="E57" s="3"/>
      <c r="F57" s="3"/>
      <c r="G57" s="4"/>
      <c r="H57" s="4"/>
      <c r="I57" s="4"/>
      <c r="J57" s="2"/>
    </row>
    <row r="58" spans="1:10" ht="12.75">
      <c r="A58" s="2"/>
      <c r="B58" s="2"/>
      <c r="C58" s="2"/>
      <c r="D58" s="2"/>
      <c r="E58" s="3"/>
      <c r="F58" s="3"/>
      <c r="G58" s="4"/>
      <c r="H58" s="4"/>
      <c r="I58" s="4"/>
      <c r="J58" s="2"/>
    </row>
    <row r="59" spans="1:10" ht="12.75">
      <c r="A59" s="2"/>
      <c r="B59" s="2"/>
      <c r="C59" s="2"/>
      <c r="D59" s="2"/>
      <c r="E59" s="3"/>
      <c r="F59" s="3"/>
      <c r="G59" s="4"/>
      <c r="H59" s="4"/>
      <c r="I59" s="4"/>
      <c r="J59" s="2"/>
    </row>
    <row r="60" spans="1:10" ht="12.75">
      <c r="A60" s="2"/>
      <c r="B60" s="2"/>
      <c r="C60" s="2"/>
      <c r="D60" s="2"/>
      <c r="E60" s="3"/>
      <c r="F60" s="3"/>
      <c r="G60" s="4"/>
      <c r="H60" s="4"/>
      <c r="I60" s="4"/>
      <c r="J60" s="2"/>
    </row>
    <row r="61" spans="1:10" ht="12.75">
      <c r="A61" s="2"/>
      <c r="B61" s="2"/>
      <c r="C61" s="2"/>
      <c r="D61" s="2"/>
      <c r="E61" s="3"/>
      <c r="F61" s="3"/>
      <c r="G61" s="4"/>
      <c r="H61" s="4"/>
      <c r="I61" s="4"/>
      <c r="J61" s="2"/>
    </row>
    <row r="62" spans="1:10" ht="12.75">
      <c r="A62" s="2"/>
      <c r="B62" s="2"/>
      <c r="C62" s="2"/>
      <c r="D62" s="2"/>
      <c r="E62" s="3"/>
      <c r="F62" s="3"/>
      <c r="G62" s="4"/>
      <c r="H62" s="4"/>
      <c r="I62" s="4"/>
      <c r="J62" s="2"/>
    </row>
    <row r="63" spans="1:10" ht="12.75">
      <c r="A63" s="2"/>
      <c r="B63" s="2"/>
      <c r="C63" s="2"/>
      <c r="D63" s="2"/>
      <c r="E63" s="3"/>
      <c r="F63" s="3"/>
      <c r="G63" s="4"/>
      <c r="H63" s="4"/>
      <c r="I63" s="4"/>
      <c r="J63" s="2"/>
    </row>
    <row r="64" spans="1:10" ht="12.75">
      <c r="A64" s="2"/>
      <c r="B64" s="2"/>
      <c r="C64" s="2"/>
      <c r="D64" s="2"/>
      <c r="E64" s="3"/>
      <c r="F64" s="3"/>
      <c r="G64" s="4"/>
      <c r="H64" s="4"/>
      <c r="I64" s="4"/>
      <c r="J64" s="2"/>
    </row>
    <row r="65" spans="1:10" ht="12.75">
      <c r="A65" s="2"/>
      <c r="B65" s="2"/>
      <c r="C65" s="2"/>
      <c r="D65" s="2"/>
      <c r="E65" s="3"/>
      <c r="F65" s="3"/>
      <c r="G65" s="4"/>
      <c r="H65" s="4"/>
      <c r="I65" s="4"/>
      <c r="J65" s="2"/>
    </row>
    <row r="66" spans="1:10" ht="12.75">
      <c r="A66" s="2"/>
      <c r="B66" s="2"/>
      <c r="C66" s="2"/>
      <c r="D66" s="2"/>
      <c r="E66" s="3"/>
      <c r="F66" s="3"/>
      <c r="G66" s="4"/>
      <c r="H66" s="4"/>
      <c r="I66" s="4"/>
      <c r="J66" s="2"/>
    </row>
    <row r="67" spans="1:10" ht="12.75">
      <c r="A67" s="2"/>
      <c r="B67" s="2"/>
      <c r="C67" s="2"/>
      <c r="D67" s="2"/>
      <c r="E67" s="3"/>
      <c r="F67" s="3"/>
      <c r="G67" s="4"/>
      <c r="H67" s="4"/>
      <c r="I67" s="4"/>
      <c r="J67" s="2"/>
    </row>
    <row r="68" spans="1:10" ht="12.75">
      <c r="A68" s="2"/>
      <c r="B68" s="2"/>
      <c r="C68" s="2"/>
      <c r="D68" s="2"/>
      <c r="E68" s="3"/>
      <c r="F68" s="3"/>
      <c r="G68" s="4"/>
      <c r="H68" s="4"/>
      <c r="I68" s="4"/>
      <c r="J68" s="2"/>
    </row>
    <row r="69" spans="1:10" ht="12.75">
      <c r="A69" s="2"/>
      <c r="B69" s="2"/>
      <c r="C69" s="2"/>
      <c r="D69" s="2"/>
      <c r="E69" s="3"/>
      <c r="F69" s="3"/>
      <c r="G69" s="4"/>
      <c r="H69" s="4"/>
      <c r="I69" s="4"/>
      <c r="J69" s="2"/>
    </row>
    <row r="70" spans="1:10" ht="12.75">
      <c r="A70" s="2"/>
      <c r="B70" s="2"/>
      <c r="C70" s="2"/>
      <c r="D70" s="2"/>
      <c r="E70" s="3"/>
      <c r="F70" s="3"/>
      <c r="G70" s="4"/>
      <c r="H70" s="4"/>
      <c r="I70" s="4"/>
      <c r="J70" s="2"/>
    </row>
    <row r="71" spans="1:10" ht="12.75">
      <c r="A71" s="2"/>
      <c r="B71" s="2"/>
      <c r="C71" s="2"/>
      <c r="D71" s="2"/>
      <c r="E71" s="3"/>
      <c r="F71" s="3"/>
      <c r="G71" s="4"/>
      <c r="H71" s="4"/>
      <c r="I71" s="4"/>
      <c r="J71" s="2"/>
    </row>
    <row r="72" spans="1:10" ht="12.75">
      <c r="A72" s="2"/>
      <c r="B72" s="2"/>
      <c r="C72" s="2"/>
      <c r="D72" s="2"/>
      <c r="E72" s="3"/>
      <c r="F72" s="3"/>
      <c r="G72" s="4"/>
      <c r="H72" s="4"/>
      <c r="I72" s="4"/>
      <c r="J72" s="2"/>
    </row>
    <row r="73" spans="1:10" ht="12.75">
      <c r="A73" s="2"/>
      <c r="B73" s="2"/>
      <c r="C73" s="2"/>
      <c r="D73" s="2"/>
      <c r="E73" s="3"/>
      <c r="F73" s="3"/>
      <c r="G73" s="4"/>
      <c r="H73" s="4"/>
      <c r="I73" s="4"/>
      <c r="J73" s="2"/>
    </row>
    <row r="74" spans="1:10" ht="12.75">
      <c r="A74" s="2"/>
      <c r="B74" s="2"/>
      <c r="C74" s="2"/>
      <c r="D74" s="2"/>
      <c r="E74" s="3"/>
      <c r="F74" s="3"/>
      <c r="G74" s="4"/>
      <c r="H74" s="4"/>
      <c r="I74" s="4"/>
      <c r="J74" s="2"/>
    </row>
    <row r="75" spans="1:10" ht="12.75">
      <c r="A75" s="2"/>
      <c r="B75" s="2"/>
      <c r="C75" s="2"/>
      <c r="D75" s="2"/>
      <c r="E75" s="3"/>
      <c r="F75" s="3"/>
      <c r="G75" s="4"/>
      <c r="H75" s="4"/>
      <c r="I75" s="4"/>
      <c r="J75" s="2"/>
    </row>
    <row r="76" spans="1:10" ht="12.75">
      <c r="A76" s="2"/>
      <c r="B76" s="2"/>
      <c r="C76" s="2"/>
      <c r="D76" s="2"/>
      <c r="E76" s="3"/>
      <c r="F76" s="3"/>
      <c r="G76" s="4"/>
      <c r="H76" s="4"/>
      <c r="I76" s="4"/>
      <c r="J76" s="2"/>
    </row>
    <row r="77" spans="1:10" ht="12.75">
      <c r="A77" s="2"/>
      <c r="B77" s="2"/>
      <c r="C77" s="2"/>
      <c r="D77" s="2"/>
      <c r="E77" s="3"/>
      <c r="F77" s="3"/>
      <c r="G77" s="4"/>
      <c r="H77" s="4"/>
      <c r="I77" s="4"/>
      <c r="J77" s="2"/>
    </row>
    <row r="78" spans="1:10" ht="12.75">
      <c r="A78" s="2"/>
      <c r="B78" s="2"/>
      <c r="C78" s="2"/>
      <c r="D78" s="2"/>
      <c r="E78" s="3"/>
      <c r="F78" s="3"/>
      <c r="G78" s="4"/>
      <c r="H78" s="4"/>
      <c r="I78" s="4"/>
      <c r="J78" s="2"/>
    </row>
    <row r="79" spans="1:10" ht="12.75">
      <c r="A79" s="2"/>
      <c r="B79" s="2"/>
      <c r="C79" s="2"/>
      <c r="D79" s="2"/>
      <c r="E79" s="3"/>
      <c r="F79" s="3"/>
      <c r="G79" s="4"/>
      <c r="H79" s="4"/>
      <c r="I79" s="4"/>
      <c r="J79" s="2"/>
    </row>
    <row r="80" spans="1:10" ht="12.75">
      <c r="A80" s="2"/>
      <c r="B80" s="2"/>
      <c r="C80" s="2"/>
      <c r="D80" s="2"/>
      <c r="E80" s="3"/>
      <c r="F80" s="3"/>
      <c r="G80" s="4"/>
      <c r="H80" s="4"/>
      <c r="I80" s="4"/>
      <c r="J80" s="2"/>
    </row>
    <row r="81" spans="1:10" ht="12.75">
      <c r="A81" s="2"/>
      <c r="B81" s="2"/>
      <c r="C81" s="2"/>
      <c r="D81" s="2"/>
      <c r="E81" s="3"/>
      <c r="F81" s="3"/>
      <c r="G81" s="4"/>
      <c r="H81" s="4"/>
      <c r="I81" s="4"/>
      <c r="J81" s="2"/>
    </row>
    <row r="82" spans="1:10" ht="12.75">
      <c r="A82" s="2"/>
      <c r="B82" s="2"/>
      <c r="C82" s="2"/>
      <c r="D82" s="2"/>
      <c r="E82" s="3"/>
      <c r="F82" s="3"/>
      <c r="G82" s="4"/>
      <c r="H82" s="4"/>
      <c r="I82" s="4"/>
      <c r="J82" s="2"/>
    </row>
    <row r="83" spans="1:10" ht="12.75">
      <c r="A83" s="2"/>
      <c r="B83" s="2"/>
      <c r="C83" s="2"/>
      <c r="D83" s="2"/>
      <c r="E83" s="3"/>
      <c r="F83" s="3"/>
      <c r="G83" s="4"/>
      <c r="H83" s="4"/>
      <c r="I83" s="4"/>
      <c r="J83" s="2"/>
    </row>
    <row r="84" spans="1:10" ht="12.75">
      <c r="A84" s="2"/>
      <c r="B84" s="2"/>
      <c r="C84" s="2"/>
      <c r="D84" s="2"/>
      <c r="E84" s="3"/>
      <c r="F84" s="3"/>
      <c r="G84" s="4"/>
      <c r="H84" s="4"/>
      <c r="I84" s="4"/>
      <c r="J84" s="2"/>
    </row>
    <row r="85" spans="1:10" ht="12.75">
      <c r="A85" s="2"/>
      <c r="B85" s="2"/>
      <c r="C85" s="2"/>
      <c r="D85" s="2"/>
      <c r="E85" s="3"/>
      <c r="F85" s="3"/>
      <c r="G85" s="4"/>
      <c r="H85" s="4"/>
      <c r="I85" s="4"/>
      <c r="J85" s="2"/>
    </row>
    <row r="86" spans="1:10" ht="12.75">
      <c r="A86" s="2"/>
      <c r="B86" s="2"/>
      <c r="C86" s="2"/>
      <c r="D86" s="2"/>
      <c r="E86" s="3"/>
      <c r="F86" s="3"/>
      <c r="G86" s="4"/>
      <c r="H86" s="4"/>
      <c r="I86" s="4"/>
      <c r="J86" s="2"/>
    </row>
    <row r="87" spans="1:10" ht="12.75">
      <c r="A87" s="2"/>
      <c r="B87" s="2"/>
      <c r="C87" s="2"/>
      <c r="D87" s="2"/>
      <c r="E87" s="3"/>
      <c r="F87" s="3"/>
      <c r="G87" s="4"/>
      <c r="H87" s="4"/>
      <c r="I87" s="4"/>
      <c r="J87" s="2"/>
    </row>
    <row r="88" spans="1:10" ht="12.75">
      <c r="A88" s="2"/>
      <c r="B88" s="2"/>
      <c r="C88" s="2"/>
      <c r="D88" s="2"/>
      <c r="E88" s="3"/>
      <c r="F88" s="3"/>
      <c r="G88" s="4"/>
      <c r="H88" s="4"/>
      <c r="I88" s="4"/>
      <c r="J88" s="2"/>
    </row>
    <row r="89" spans="5:9" ht="12.75">
      <c r="E89" s="3"/>
      <c r="F89" s="3"/>
      <c r="G89" s="4"/>
      <c r="H89" s="4"/>
      <c r="I89" s="4"/>
    </row>
    <row r="90" spans="5:9" ht="12.75">
      <c r="E90" s="3"/>
      <c r="F90" s="3"/>
      <c r="G90" s="4"/>
      <c r="H90" s="4"/>
      <c r="I90" s="4"/>
    </row>
    <row r="91" spans="5:9" ht="12.75">
      <c r="E91" s="3"/>
      <c r="F91" s="3"/>
      <c r="G91" s="4"/>
      <c r="H91" s="4"/>
      <c r="I91" s="4"/>
    </row>
    <row r="92" spans="5:9" ht="12.75">
      <c r="E92" s="3"/>
      <c r="F92" s="3"/>
      <c r="G92" s="4"/>
      <c r="H92" s="4"/>
      <c r="I92" s="4"/>
    </row>
    <row r="93" spans="5:9" ht="12.75">
      <c r="E93" s="3"/>
      <c r="F93" s="3"/>
      <c r="G93" s="4"/>
      <c r="H93" s="4"/>
      <c r="I93" s="4"/>
    </row>
  </sheetData>
  <conditionalFormatting sqref="G10:G50">
    <cfRule type="cellIs" priority="1" dxfId="0" operator="greaterThan" stopIfTrue="1">
      <formula>$A$5</formula>
    </cfRule>
  </conditionalFormatting>
  <printOptions horizontalCentered="1"/>
  <pageMargins left="0.25" right="0.2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A.H.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 Meter Antenna Data - SAS-521F-7</dc:title>
  <dc:subject/>
  <dc:creator>A.H. Systems, inc.</dc:creator>
  <cp:keywords/>
  <dc:description/>
  <cp:lastModifiedBy>Travis Samuels</cp:lastModifiedBy>
  <cp:lastPrinted>2016-02-12T17:07:47Z</cp:lastPrinted>
  <dcterms:created xsi:type="dcterms:W3CDTF">2000-05-10T16:34:09Z</dcterms:created>
  <dcterms:modified xsi:type="dcterms:W3CDTF">2008-05-30T21:14:18Z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